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sa007-my.sharepoint.com/personal/julia_brysiak_ab_pl/Documents/Pulpit/"/>
    </mc:Choice>
  </mc:AlternateContent>
  <xr:revisionPtr revIDLastSave="1" documentId="13_ncr:1_{4EDEA3DB-C884-4EAE-8456-5DC7DBC0D821}" xr6:coauthVersionLast="47" xr6:coauthVersionMax="47" xr10:uidLastSave="{76FB79DE-BA5E-4355-AACE-D028494BB674}"/>
  <bookViews>
    <workbookView xWindow="-108" yWindow="-108" windowWidth="23256" windowHeight="12456" xr2:uid="{34543B15-DC4E-46A5-8572-D07FBA12BF9F}"/>
  </bookViews>
  <sheets>
    <sheet name="Arkusz1" sheetId="1" r:id="rId1"/>
  </sheets>
  <definedNames>
    <definedName name="_xlnm._FilterDatabase" localSheetId="0" hidden="1">Arkusz1!$B$4:$I$81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C71" i="1"/>
  <c r="A77" i="1"/>
  <c r="C70" i="1"/>
  <c r="A76" i="1"/>
  <c r="C69" i="1"/>
  <c r="A75" i="1"/>
  <c r="C68" i="1"/>
  <c r="A74" i="1"/>
  <c r="C67" i="1"/>
  <c r="A73" i="1"/>
  <c r="C66" i="1"/>
  <c r="A72" i="1"/>
  <c r="C65" i="1"/>
  <c r="A71" i="1"/>
  <c r="C64" i="1"/>
  <c r="A70" i="1"/>
  <c r="C63" i="1"/>
  <c r="A69" i="1"/>
  <c r="C62" i="1"/>
  <c r="A68" i="1"/>
  <c r="C61" i="1"/>
  <c r="A67" i="1"/>
  <c r="C60" i="1"/>
  <c r="A66" i="1"/>
  <c r="C59" i="1"/>
  <c r="A65" i="1"/>
  <c r="C58" i="1"/>
  <c r="A64" i="1"/>
  <c r="C57" i="1"/>
  <c r="A63" i="1"/>
  <c r="C56" i="1"/>
  <c r="A62" i="1"/>
  <c r="I38" i="1" l="1"/>
  <c r="I39" i="1"/>
  <c r="I40" i="1"/>
  <c r="I79" i="1"/>
  <c r="I80" i="1"/>
  <c r="I81" i="1"/>
  <c r="I41" i="1"/>
  <c r="I42" i="1"/>
  <c r="I7" i="1"/>
  <c r="I72" i="1"/>
  <c r="I43" i="1"/>
  <c r="I12" i="1"/>
  <c r="I44" i="1"/>
  <c r="I8" i="1"/>
  <c r="I9" i="1"/>
  <c r="I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8" i="1"/>
  <c r="I49" i="1"/>
  <c r="I50" i="1"/>
  <c r="I29" i="1"/>
  <c r="I10" i="1"/>
  <c r="I11" i="1"/>
  <c r="I33" i="1"/>
  <c r="I34" i="1"/>
  <c r="I35" i="1"/>
  <c r="I36" i="1"/>
  <c r="I51" i="1"/>
  <c r="I52" i="1"/>
  <c r="I53" i="1"/>
  <c r="I30" i="1"/>
  <c r="I31" i="1"/>
  <c r="I73" i="1"/>
  <c r="I54" i="1"/>
  <c r="I46" i="1"/>
  <c r="I47" i="1"/>
  <c r="I45" i="1"/>
  <c r="I32" i="1"/>
  <c r="I74" i="1"/>
  <c r="I75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6" i="1"/>
  <c r="I77" i="1"/>
  <c r="I78" i="1"/>
  <c r="I37" i="1"/>
  <c r="I3" i="1" l="1"/>
</calcChain>
</file>

<file path=xl/sharedStrings.xml><?xml version="1.0" encoding="utf-8"?>
<sst xmlns="http://schemas.openxmlformats.org/spreadsheetml/2006/main" count="280" uniqueCount="216">
  <si>
    <t>Nazwa</t>
  </si>
  <si>
    <t>Kod</t>
  </si>
  <si>
    <t>M215920</t>
  </si>
  <si>
    <t>M214831</t>
  </si>
  <si>
    <t>M215137</t>
  </si>
  <si>
    <t>ZA 1 ZŁ Talerzyki Abrakadabra - 8 szt</t>
  </si>
  <si>
    <t>M215083</t>
  </si>
  <si>
    <t>ZA 1 ZŁ Zabawka gryzak Dinozaur Baby Parasaurolophus (Pa</t>
  </si>
  <si>
    <t>ZA 1 ZŁ Zabawka gryzak Dinozaur Baby Triceratops (Trice)</t>
  </si>
  <si>
    <t>ZA 1 ZŁ Zabawka gryzak Dinozaur Tyrannosaurus Rex (T-Rex</t>
  </si>
  <si>
    <t>ZA 1 ZŁ Plakaty-kolorowanki Dżungla - 2 szt</t>
  </si>
  <si>
    <t>M211231</t>
  </si>
  <si>
    <t>ZA 1 ZŁ Czapeczki urodzinowe - kaski Na budowie - 8 szt</t>
  </si>
  <si>
    <t>M215470</t>
  </si>
  <si>
    <t>ZA 1 ZŁ Miska Mint/Grey</t>
  </si>
  <si>
    <t>B11412</t>
  </si>
  <si>
    <t>ZA 1 ZŁ Sluchawki Dickie</t>
  </si>
  <si>
    <t>JHSIM6204601337</t>
  </si>
  <si>
    <t>ZA 1 ZŁ Opaska do wlosow Spadaja ca gwiazda</t>
  </si>
  <si>
    <t>M215659</t>
  </si>
  <si>
    <t>ZA 1 ZŁ iWood Układanka drewniana Miś</t>
  </si>
  <si>
    <t>ZA 1 ZŁ Opaska do wlosow Happy B irthday brokatowa</t>
  </si>
  <si>
    <t>M215668</t>
  </si>
  <si>
    <t>ZA 1 ZŁ Gryzak Pulp Pink</t>
  </si>
  <si>
    <t>B11415</t>
  </si>
  <si>
    <t>ZA 1 ZŁ Gryzak Pulp Mint</t>
  </si>
  <si>
    <t>B11414</t>
  </si>
  <si>
    <t>ZA 1 ZŁ BENBAT Oslona przeciwsloneczna na szybę 2 szt. - okrągła</t>
  </si>
  <si>
    <t>SS602</t>
  </si>
  <si>
    <t>ZA 1 ZŁ iWood Drewniany samochodzik do chwytania Krokodyl</t>
  </si>
  <si>
    <t>ZA 1 ZŁ iWood Drewniany samochodzik do chwytania Owieczka</t>
  </si>
  <si>
    <t>ZA 1 ZŁ iWood Drewniany samochodzik do chwytania Słoń</t>
  </si>
  <si>
    <t>ZA 1 ZŁ iWood Drewniany samochód do chwytania Sedan</t>
  </si>
  <si>
    <t>ZA 1 ZŁ iWood Gra układanka Jajko tangram w puszce</t>
  </si>
  <si>
    <t>ZA 1 ZŁ iWood Drewniany samochodzik do chwytania Auto wzór C</t>
  </si>
  <si>
    <t>ZA 1 ZŁ iWood Drewniany samochód do chwytania Ciężarówka</t>
  </si>
  <si>
    <t>ZA 1 ZŁ iWood Gra Bączek mini bączki w puszce</t>
  </si>
  <si>
    <t>ZA 1 ZŁ iWood Gra układanka Kostka drewniana 3D w puszce</t>
  </si>
  <si>
    <t>ZA 1 ZŁ iWood Gra układanka Zwierzęta tangram w puszce</t>
  </si>
  <si>
    <t>ZA 1 ZŁ iWood Drewniany samochód do chwytania Wyścigówka</t>
  </si>
  <si>
    <t>ZA 1 ZŁ iWood Klocki drewniane samochód Karetka</t>
  </si>
  <si>
    <t>ZA 1 ZŁ iWood Drewniane klocki samochód policja</t>
  </si>
  <si>
    <t>ZA 1 ZŁ iWood Marakas drewniany grzechotka</t>
  </si>
  <si>
    <t>ZA 1 ZŁ iWood Grzechotka drewniana Kotek</t>
  </si>
  <si>
    <t>ZA 1 ZŁ iWood Gra układanka Motyl tangram w puszce</t>
  </si>
  <si>
    <t>ZA 1 ZŁ Playmobil Figurka Playmo-Friends 71200 Wojowniczka</t>
  </si>
  <si>
    <t>ZA 1 ZŁ Playmobil Figurka Playmo-Friends 71196 Pani zlota raczka</t>
  </si>
  <si>
    <t>ZA 1 ZŁ Playmobil Figurka Playmo-Friends 70854 Kobieta wiking</t>
  </si>
  <si>
    <t>ZA 1 ZŁ iWood Klocki drewniane z obrazkami zwierzątka 9 elementów</t>
  </si>
  <si>
    <t>ZA 1 ZŁ BOON Bidon Swing Mint</t>
  </si>
  <si>
    <t>B11440</t>
  </si>
  <si>
    <t>ZA 1 ZŁ Bidon Swig Pink</t>
  </si>
  <si>
    <t>B11451</t>
  </si>
  <si>
    <t>ZA 1 ZŁ 30389 LEGO® Super Mario Fuzzy i platforma z grzybem</t>
  </si>
  <si>
    <t>ZA 1 ZŁ 30636 LEGO® DREAMZzz Pajęcza ucieczka Z-Bloba i Bunchu</t>
  </si>
  <si>
    <t>ZA 1 ZŁ 30635 LEGO® Friends Sprzątanie plaży</t>
  </si>
  <si>
    <t>ZA 1 ZŁ 30503 LEGO® Creator Swobodne budowanie Zwierzęta</t>
  </si>
  <si>
    <t>ZA 1 ZŁ Playmobil Breloczek Figures 70647 Novelmore Książę Arwynn</t>
  </si>
  <si>
    <t>ZA 1 ZŁ Playmobil Figurka Special Plus 70879 Mistrz bokserski</t>
  </si>
  <si>
    <t>ZA 1 ZŁ Playmobil Figurka Special Plus 70377 Artysta uliczny</t>
  </si>
  <si>
    <t>ZA 1 ZŁ iWood Klocki drewniane z obrazkami zwierzątka pastelowe</t>
  </si>
  <si>
    <t>ZA 1 ZŁ iWood Harmonijka drewniana</t>
  </si>
  <si>
    <t>ZA 1 ZŁ Oslona UV do wozka Silver</t>
  </si>
  <si>
    <t>ZA 1 ZŁ Playmobil Figurki Duo Pack 70693 Polowanie na Welociraptora</t>
  </si>
  <si>
    <t>ZA 1 ZŁ Play &amp; Go - Worek na zabawki Mini - Super girl</t>
  </si>
  <si>
    <t>p&amp;g_minisupergirl</t>
  </si>
  <si>
    <t>ZA 1 ZŁ Mini worek na zabawki - Miffy</t>
  </si>
  <si>
    <t>p&amp;g_minimiffy</t>
  </si>
  <si>
    <t>ZA 1 ZŁ Przytulanka Pies maly Ma rtin</t>
  </si>
  <si>
    <t>M215236</t>
  </si>
  <si>
    <t>ZA 1 ZŁ iWood 4 w 1 Centrum edukacyjne drewniana układanka sorter liczenie łowienie rybek</t>
  </si>
  <si>
    <t>ZA 1 ZŁ Pojemnik na lunch ZOO Bento Tęcza</t>
  </si>
  <si>
    <t>9P142410</t>
  </si>
  <si>
    <t>ZA 1 ZŁ BENBAT Projektor Hooty sowa</t>
  </si>
  <si>
    <t>PS188</t>
  </si>
  <si>
    <t>ZA 1 ZŁ Playmobil Naruto 71096 Naruto</t>
  </si>
  <si>
    <t>ZA 1 ZŁ Sunnylife - Kamizelka do plywania (1-2la ta) - S</t>
  </si>
  <si>
    <t>S3VEUSSO</t>
  </si>
  <si>
    <t>ZA 1 ZŁ Sunnylife - Kamizelka do plywania (2-3la ta) - S</t>
  </si>
  <si>
    <t>S3VEUMSO</t>
  </si>
  <si>
    <t>ZA 1 ZŁ Sunnylife - Kamizelka do plywania (3-6la t) - So</t>
  </si>
  <si>
    <t>S3VEULSO</t>
  </si>
  <si>
    <t>ZA 1 ZŁ 4M WIEDZA I ZABAWA. ZESTAW MAŁY DETEKTYW</t>
  </si>
  <si>
    <t>Cena B2B</t>
  </si>
  <si>
    <t>wartość</t>
  </si>
  <si>
    <t>INDEX</t>
  </si>
  <si>
    <t>J1MEIO0UC015920</t>
  </si>
  <si>
    <t>EAN</t>
  </si>
  <si>
    <t>BRAND</t>
  </si>
  <si>
    <t>MERI MERI</t>
  </si>
  <si>
    <t>J1MEIO0UC014831</t>
  </si>
  <si>
    <t>J1MEIO0UC015137</t>
  </si>
  <si>
    <t>J1MEIO0UC015083</t>
  </si>
  <si>
    <t>WMTIIG0U1003499</t>
  </si>
  <si>
    <t>TIKIRI</t>
  </si>
  <si>
    <t>WMTIIG0U1003475</t>
  </si>
  <si>
    <t>WMTIIG0U1003468</t>
  </si>
  <si>
    <t>JQMEIA0UC011231</t>
  </si>
  <si>
    <t>J1MEIO0UC015470</t>
  </si>
  <si>
    <t>WCBNXP0U8014122</t>
  </si>
  <si>
    <t>BOON</t>
  </si>
  <si>
    <t>SIMBA</t>
  </si>
  <si>
    <t>J1MEIO0DC015659</t>
  </si>
  <si>
    <t>WZIWDR0U9026263</t>
  </si>
  <si>
    <t>11025B</t>
  </si>
  <si>
    <t>J1MEIO0DC015668</t>
  </si>
  <si>
    <t>IWOOD</t>
  </si>
  <si>
    <t>BENBAT</t>
  </si>
  <si>
    <t>WCBNXS0U7011415</t>
  </si>
  <si>
    <t>WCBNXS0U70B1141</t>
  </si>
  <si>
    <t>YWBNBFIU1006029</t>
  </si>
  <si>
    <t>WMIWDP0U7025143</t>
  </si>
  <si>
    <t>Z2002A</t>
  </si>
  <si>
    <t>WMIWDP0U7025174</t>
  </si>
  <si>
    <t>Z2002D</t>
  </si>
  <si>
    <t>WMIWDP0U7025167</t>
  </si>
  <si>
    <t>WMIWDG0U7025129</t>
  </si>
  <si>
    <t>WGIWDR0UC025822</t>
  </si>
  <si>
    <t>WMIWDP0U7025112</t>
  </si>
  <si>
    <t>WMIWDG0U7025105</t>
  </si>
  <si>
    <t>WGIWDR0UC025839</t>
  </si>
  <si>
    <t>WGIWDR0UC025860</t>
  </si>
  <si>
    <t>WGIWDR0UC025808</t>
  </si>
  <si>
    <t>WMIWDG0U7025136</t>
  </si>
  <si>
    <t>WDIWDM0UC020179</t>
  </si>
  <si>
    <t>WDIWDM0CC020186</t>
  </si>
  <si>
    <t>WEIWDI0UC024139</t>
  </si>
  <si>
    <t>WMIWDG0U7025198</t>
  </si>
  <si>
    <t>WGIWDR0UC025792</t>
  </si>
  <si>
    <t>Z2002C</t>
  </si>
  <si>
    <t>Z2001D</t>
  </si>
  <si>
    <t>Z1026E</t>
  </si>
  <si>
    <t>Z2001C</t>
  </si>
  <si>
    <t>Z2001B</t>
  </si>
  <si>
    <t>Z1026F</t>
  </si>
  <si>
    <t>Z1026J</t>
  </si>
  <si>
    <t>Z1026C</t>
  </si>
  <si>
    <t>Z2001E</t>
  </si>
  <si>
    <t>Z2004</t>
  </si>
  <si>
    <t>Z1026B</t>
  </si>
  <si>
    <t>WPPAYS0UD071200</t>
  </si>
  <si>
    <t>PLAYMOBIL</t>
  </si>
  <si>
    <t>WPPAYS0UD071196</t>
  </si>
  <si>
    <t>WPPAYS0UD070854</t>
  </si>
  <si>
    <t>WDIWDM0U9019746</t>
  </si>
  <si>
    <t>WCBNXB0U7014405</t>
  </si>
  <si>
    <t>LEGO</t>
  </si>
  <si>
    <t>Playmobil</t>
  </si>
  <si>
    <t>WCBNXB0U70B1145</t>
  </si>
  <si>
    <t>WPLEGS0UF030389</t>
  </si>
  <si>
    <t>WPLGPS0UG030636</t>
  </si>
  <si>
    <t>WPLGPS0UE030635</t>
  </si>
  <si>
    <t>WPLEGS0UE030503</t>
  </si>
  <si>
    <t>WPPAYS0UD070647</t>
  </si>
  <si>
    <t>WPPAYS0UD070879</t>
  </si>
  <si>
    <t>WPPAYS0UD070377</t>
  </si>
  <si>
    <t>WDIWDM0U9021534</t>
  </si>
  <si>
    <t>Z1015</t>
  </si>
  <si>
    <t>WEIWDI0U9024177</t>
  </si>
  <si>
    <t>YWSOPW0U1000401</t>
  </si>
  <si>
    <t>SKIP HOP</t>
  </si>
  <si>
    <t>WPPAYS0UD070693</t>
  </si>
  <si>
    <t>YDPNGP0UC099903</t>
  </si>
  <si>
    <t>PLAY&amp;GO</t>
  </si>
  <si>
    <t>YDPNGP0UC001367</t>
  </si>
  <si>
    <t>W1MEIM0DC068125</t>
  </si>
  <si>
    <t>WEIWDN0UC025976</t>
  </si>
  <si>
    <t>Z1027</t>
  </si>
  <si>
    <t>WCSOPP0U7042410</t>
  </si>
  <si>
    <t>JYBNBP0U1001888</t>
  </si>
  <si>
    <t>WPPAYS0UEI71096</t>
  </si>
  <si>
    <t>WPPAYS0UEI71097</t>
  </si>
  <si>
    <t>WPPAYS0UEI71113</t>
  </si>
  <si>
    <t>WPPAYS0UEI71114</t>
  </si>
  <si>
    <t>WPPAYS0UEI71115</t>
  </si>
  <si>
    <t>WPPAYS0UEI71099</t>
  </si>
  <si>
    <t>WPPAYS0UEI71105</t>
  </si>
  <si>
    <t>WPPAYS0UEI71116</t>
  </si>
  <si>
    <t>WPPAYS0UEI71110</t>
  </si>
  <si>
    <t>WPPAYS0UEI71108</t>
  </si>
  <si>
    <t>WPPAYS0UEI71119</t>
  </si>
  <si>
    <t>WPPAYS0UEI71107</t>
  </si>
  <si>
    <t>WPPAYS0UEI71112</t>
  </si>
  <si>
    <t>WPPAYS0UEI71118</t>
  </si>
  <si>
    <t>WPPAYS0UEI71111</t>
  </si>
  <si>
    <t>WPPAYS0UEI71109</t>
  </si>
  <si>
    <t>WPPAYS0UEI71100</t>
  </si>
  <si>
    <t>W7SULN0UC063149</t>
  </si>
  <si>
    <t>SUNNYLIFE</t>
  </si>
  <si>
    <t>W7SULN0UC063187</t>
  </si>
  <si>
    <t>W7SULN0UC063224</t>
  </si>
  <si>
    <t>JI4M0E0UH001896</t>
  </si>
  <si>
    <t>4M</t>
  </si>
  <si>
    <t>ZA 1 ZŁ Figurka Naruto 71097 Sasuke</t>
  </si>
  <si>
    <t>ZA 1 ZŁ Figurka Naruto 71113 Iruka</t>
  </si>
  <si>
    <t>ZA 1 ZŁ Naruto 71114 Tsunade</t>
  </si>
  <si>
    <t>ZA 1 ZŁ Figurka Naruto 71115 Shizune</t>
  </si>
  <si>
    <t>ZA 1 ZŁ Figurka Naruto 71099 Kakashi</t>
  </si>
  <si>
    <t>ZA 1 ZŁ Figurka Naruto 71105 Yamato</t>
  </si>
  <si>
    <t>ZA 1 ZŁ Figurka Naruto 71116 Killer Bee</t>
  </si>
  <si>
    <t>ZA 1 ZŁ Figurka Naruto 71110 Hinata</t>
  </si>
  <si>
    <t>ZA 1 ZŁ Figurka Naruto 71108 Pain</t>
  </si>
  <si>
    <t>ZA 1 ZŁ Figurka Naruto 71119 Asuma</t>
  </si>
  <si>
    <t>ZA 1 ZŁ Figurka Naruto 71107 Shikamaru</t>
  </si>
  <si>
    <t>ZA 1 ZŁ Figurka Naruto 71112 Suigetsu</t>
  </si>
  <si>
    <t>ZA 1 ZŁ Figurka Naruto 71118 Rock Lee</t>
  </si>
  <si>
    <t>ZA 1 ZŁ Figurka Naruto 71111 Guy</t>
  </si>
  <si>
    <t>ZA 1 ZŁ Figurka Naruto 71109 Minato</t>
  </si>
  <si>
    <t>ZA 1 ZŁ Figurka Naruto 71100 Naruto</t>
  </si>
  <si>
    <t>stan 4.04.2025</t>
  </si>
  <si>
    <t xml:space="preserve">ZA 1 ZŁ Tatuaze Abrakadabra </t>
  </si>
  <si>
    <t xml:space="preserve">ZA 1 ZŁ Talerzyki Na budowie - 8 szt </t>
  </si>
  <si>
    <t xml:space="preserve">ZA 1 Zł Talerzyki Krolik w kapeluszu Abrakadabra - 8 szt </t>
  </si>
  <si>
    <t>ZAMÓWIENIE</t>
  </si>
  <si>
    <t>LISTA ARTYKUŁÓW DO PROMOCJI</t>
  </si>
  <si>
    <t>Przy zakupach produktów za 2500 zł netto z kategorii ZABAWKI do odebrania produkty za 1 zł  na wartość 250 zł / limit 5 pakietów na sklep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</si>
</sst>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rgb="FFC00000"/>
      <name val="Aptos Narrow"/>
      <family val="2"/>
      <scheme val="minor"/>
    </font>
    <font>
      <b/>
      <sz val="12"/>
      <color rgb="FFC00000"/>
      <name val="Aptos"/>
      <family val="2"/>
      <charset val="238"/>
    </font>
    <font>
      <b/>
      <sz val="11"/>
      <name val="Aptos Narrow"/>
      <family val="2"/>
      <scheme val="minor"/>
    </font>
    <font>
      <b/>
      <sz val="12"/>
      <name val="Aptos"/>
      <family val="2"/>
      <charset val="238"/>
    </font>
    <font>
      <b/>
      <sz val="1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0" fontId="1" fillId="2" borderId="1" xfId="0" applyFont="1" applyFill="1" applyBorder="1"/>
    <xf numFmtId="0" fontId="5" fillId="0" borderId="0" xfId="0" applyFont="1"/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2" fontId="6" fillId="0" borderId="0" xfId="0" applyNumberFormat="1" applyFont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8" fillId="0" borderId="0" xfId="0" applyFont="1"/>
    <xf numFmtId="2" fontId="8" fillId="2" borderId="0" xfId="0" applyNumberFormat="1" applyFont="1" applyFill="1"/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6CBA-6CA5-470C-A042-469DC0E5A595}">
  <sheetPr>
    <pageSetUpPr fitToPage="1"/>
  </sheetPr>
  <dimension ref="A1:I82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K5" sqref="K5"/>
    </sheetView>
  </sheetViews>
  <sheetFormatPr defaultRowHeight="14.4" x14ac:dyDescent="0.3"/>
  <cols>
    <col min="1" max="1" width="14.88671875" customWidth="1"/>
    <col min="2" max="2" width="18.21875" bestFit="1" customWidth="1"/>
    <col min="3" max="3" width="16.33203125" style="2" customWidth="1"/>
    <col min="4" max="4" width="11.44140625" customWidth="1"/>
    <col min="5" max="5" width="55.6640625" customWidth="1"/>
    <col min="6" max="6" width="14.88671875" customWidth="1"/>
    <col min="7" max="7" width="14.88671875" style="1" customWidth="1"/>
    <col min="8" max="9" width="14.88671875" customWidth="1"/>
  </cols>
  <sheetData>
    <row r="1" spans="1:9" s="7" customFormat="1" x14ac:dyDescent="0.3">
      <c r="A1" s="10" t="s">
        <v>214</v>
      </c>
      <c r="C1" s="8"/>
      <c r="G1" s="9"/>
    </row>
    <row r="2" spans="1:9" s="23" customFormat="1" ht="15.6" x14ac:dyDescent="0.3">
      <c r="A2" s="20" t="s">
        <v>215</v>
      </c>
      <c r="B2" s="21"/>
      <c r="C2" s="22"/>
      <c r="D2" s="21"/>
      <c r="E2" s="21"/>
      <c r="F2" s="21"/>
      <c r="G2" s="24"/>
    </row>
    <row r="3" spans="1:9" s="16" customFormat="1" ht="15.6" x14ac:dyDescent="0.3">
      <c r="A3" s="15"/>
      <c r="C3" s="17"/>
      <c r="G3" s="18"/>
      <c r="I3" s="19">
        <f>SUM(I5:I81)</f>
        <v>0</v>
      </c>
    </row>
    <row r="4" spans="1:9" s="6" customFormat="1" x14ac:dyDescent="0.3">
      <c r="A4" s="11" t="s">
        <v>1</v>
      </c>
      <c r="B4" s="11" t="s">
        <v>85</v>
      </c>
      <c r="C4" s="12" t="s">
        <v>87</v>
      </c>
      <c r="D4" s="11" t="s">
        <v>88</v>
      </c>
      <c r="E4" s="11" t="s">
        <v>0</v>
      </c>
      <c r="F4" s="11" t="s">
        <v>209</v>
      </c>
      <c r="G4" s="13" t="s">
        <v>83</v>
      </c>
      <c r="H4" s="14" t="s">
        <v>213</v>
      </c>
      <c r="I4" s="11" t="s">
        <v>84</v>
      </c>
    </row>
    <row r="5" spans="1:9" x14ac:dyDescent="0.3">
      <c r="A5" s="3" t="s">
        <v>2</v>
      </c>
      <c r="B5" s="3" t="s">
        <v>191</v>
      </c>
      <c r="C5" s="4">
        <v>4893156032485</v>
      </c>
      <c r="D5" s="3" t="s">
        <v>192</v>
      </c>
      <c r="E5" s="3" t="s">
        <v>82</v>
      </c>
      <c r="F5" s="3">
        <v>500</v>
      </c>
      <c r="G5" s="5">
        <v>39.99</v>
      </c>
      <c r="H5" s="3"/>
      <c r="I5" s="5">
        <f t="shared" ref="I5:I36" si="0">H5*G5</f>
        <v>0</v>
      </c>
    </row>
    <row r="6" spans="1:9" x14ac:dyDescent="0.3">
      <c r="A6" s="3" t="s">
        <v>3</v>
      </c>
      <c r="B6" s="3" t="s">
        <v>110</v>
      </c>
      <c r="C6" s="4">
        <v>7290135006029</v>
      </c>
      <c r="D6" s="3" t="s">
        <v>107</v>
      </c>
      <c r="E6" s="3" t="s">
        <v>27</v>
      </c>
      <c r="F6" s="3">
        <v>89</v>
      </c>
      <c r="G6" s="5">
        <v>9</v>
      </c>
      <c r="H6" s="3"/>
      <c r="I6" s="5">
        <f t="shared" si="0"/>
        <v>0</v>
      </c>
    </row>
    <row r="7" spans="1:9" x14ac:dyDescent="0.3">
      <c r="A7" s="3" t="s">
        <v>4</v>
      </c>
      <c r="B7" s="3" t="s">
        <v>99</v>
      </c>
      <c r="C7" s="4">
        <v>669028114122</v>
      </c>
      <c r="D7" s="3" t="s">
        <v>100</v>
      </c>
      <c r="E7" s="3" t="s">
        <v>14</v>
      </c>
      <c r="F7" s="3">
        <v>1</v>
      </c>
      <c r="G7" s="5">
        <v>4</v>
      </c>
      <c r="H7" s="3"/>
      <c r="I7" s="5">
        <f t="shared" si="0"/>
        <v>0</v>
      </c>
    </row>
    <row r="8" spans="1:9" x14ac:dyDescent="0.3">
      <c r="A8" s="3" t="s">
        <v>6</v>
      </c>
      <c r="B8" s="3" t="s">
        <v>108</v>
      </c>
      <c r="C8" s="4">
        <v>669028114153</v>
      </c>
      <c r="D8" s="3" t="s">
        <v>100</v>
      </c>
      <c r="E8" s="3" t="s">
        <v>23</v>
      </c>
      <c r="F8" s="3">
        <v>605</v>
      </c>
      <c r="G8" s="5">
        <v>9</v>
      </c>
      <c r="H8" s="3"/>
      <c r="I8" s="5">
        <f t="shared" si="0"/>
        <v>0</v>
      </c>
    </row>
    <row r="9" spans="1:9" x14ac:dyDescent="0.3">
      <c r="A9" s="3">
        <v>93005</v>
      </c>
      <c r="B9" s="3" t="s">
        <v>109</v>
      </c>
      <c r="C9" s="4">
        <v>669028114146</v>
      </c>
      <c r="D9" s="3" t="s">
        <v>100</v>
      </c>
      <c r="E9" s="3" t="s">
        <v>25</v>
      </c>
      <c r="F9" s="3">
        <v>72</v>
      </c>
      <c r="G9" s="5">
        <v>9</v>
      </c>
      <c r="H9" s="3"/>
      <c r="I9" s="5">
        <f t="shared" si="0"/>
        <v>0</v>
      </c>
    </row>
    <row r="10" spans="1:9" x14ac:dyDescent="0.3">
      <c r="A10" s="3">
        <v>93003</v>
      </c>
      <c r="B10" s="3" t="s">
        <v>145</v>
      </c>
      <c r="C10" s="4">
        <v>669028114405</v>
      </c>
      <c r="D10" s="3" t="s">
        <v>100</v>
      </c>
      <c r="E10" s="3" t="s">
        <v>49</v>
      </c>
      <c r="F10" s="3">
        <v>286</v>
      </c>
      <c r="G10" s="5">
        <v>12</v>
      </c>
      <c r="H10" s="3"/>
      <c r="I10" s="5">
        <f t="shared" si="0"/>
        <v>0</v>
      </c>
    </row>
    <row r="11" spans="1:9" x14ac:dyDescent="0.3">
      <c r="A11" s="3">
        <v>93002</v>
      </c>
      <c r="B11" s="3" t="s">
        <v>148</v>
      </c>
      <c r="C11" s="4">
        <v>669028114511</v>
      </c>
      <c r="D11" s="3" t="s">
        <v>100</v>
      </c>
      <c r="E11" s="3" t="s">
        <v>51</v>
      </c>
      <c r="F11" s="3">
        <v>392</v>
      </c>
      <c r="G11" s="5">
        <v>12</v>
      </c>
      <c r="H11" s="3"/>
      <c r="I11" s="5">
        <f t="shared" si="0"/>
        <v>0</v>
      </c>
    </row>
    <row r="12" spans="1:9" x14ac:dyDescent="0.3">
      <c r="A12" s="3" t="s">
        <v>11</v>
      </c>
      <c r="B12" s="3" t="s">
        <v>103</v>
      </c>
      <c r="C12" s="4">
        <v>6935494726263</v>
      </c>
      <c r="D12" s="3" t="s">
        <v>106</v>
      </c>
      <c r="E12" s="3" t="s">
        <v>20</v>
      </c>
      <c r="F12" s="3">
        <v>318</v>
      </c>
      <c r="G12" s="5">
        <v>4</v>
      </c>
      <c r="H12" s="3"/>
      <c r="I12" s="5">
        <f t="shared" si="0"/>
        <v>0</v>
      </c>
    </row>
    <row r="13" spans="1:9" x14ac:dyDescent="0.3">
      <c r="A13" s="3" t="s">
        <v>13</v>
      </c>
      <c r="B13" s="3" t="s">
        <v>111</v>
      </c>
      <c r="C13" s="4">
        <v>6935494725143</v>
      </c>
      <c r="D13" s="3" t="s">
        <v>106</v>
      </c>
      <c r="E13" s="3" t="s">
        <v>29</v>
      </c>
      <c r="F13" s="3">
        <v>120</v>
      </c>
      <c r="G13" s="5">
        <v>10</v>
      </c>
      <c r="H13" s="3"/>
      <c r="I13" s="5">
        <f t="shared" si="0"/>
        <v>0</v>
      </c>
    </row>
    <row r="14" spans="1:9" x14ac:dyDescent="0.3">
      <c r="A14" s="3" t="s">
        <v>15</v>
      </c>
      <c r="B14" s="3" t="s">
        <v>113</v>
      </c>
      <c r="C14" s="4">
        <v>6935494725174</v>
      </c>
      <c r="D14" s="3" t="s">
        <v>106</v>
      </c>
      <c r="E14" s="3" t="s">
        <v>30</v>
      </c>
      <c r="F14" s="3">
        <v>182</v>
      </c>
      <c r="G14" s="5">
        <v>10</v>
      </c>
      <c r="H14" s="3"/>
      <c r="I14" s="5">
        <f t="shared" si="0"/>
        <v>0</v>
      </c>
    </row>
    <row r="15" spans="1:9" x14ac:dyDescent="0.3">
      <c r="A15" s="3">
        <v>6204601337</v>
      </c>
      <c r="B15" s="3" t="s">
        <v>115</v>
      </c>
      <c r="C15" s="4">
        <v>6935494725167</v>
      </c>
      <c r="D15" s="3" t="s">
        <v>106</v>
      </c>
      <c r="E15" s="3" t="s">
        <v>31</v>
      </c>
      <c r="F15" s="3">
        <v>214</v>
      </c>
      <c r="G15" s="5">
        <v>10</v>
      </c>
      <c r="H15" s="3"/>
      <c r="I15" s="5">
        <f t="shared" si="0"/>
        <v>0</v>
      </c>
    </row>
    <row r="16" spans="1:9" x14ac:dyDescent="0.3">
      <c r="A16" s="3" t="s">
        <v>19</v>
      </c>
      <c r="B16" s="3" t="s">
        <v>116</v>
      </c>
      <c r="C16" s="4">
        <v>6935494725129</v>
      </c>
      <c r="D16" s="3" t="s">
        <v>106</v>
      </c>
      <c r="E16" s="3" t="s">
        <v>32</v>
      </c>
      <c r="F16" s="3">
        <v>255</v>
      </c>
      <c r="G16" s="5">
        <v>10</v>
      </c>
      <c r="H16" s="3"/>
      <c r="I16" s="5">
        <f t="shared" si="0"/>
        <v>0</v>
      </c>
    </row>
    <row r="17" spans="1:9" x14ac:dyDescent="0.3">
      <c r="A17" s="3" t="s">
        <v>104</v>
      </c>
      <c r="B17" s="3" t="s">
        <v>117</v>
      </c>
      <c r="C17" s="4">
        <v>6935494725822</v>
      </c>
      <c r="D17" s="3" t="s">
        <v>106</v>
      </c>
      <c r="E17" s="3" t="s">
        <v>33</v>
      </c>
      <c r="F17" s="3">
        <v>253</v>
      </c>
      <c r="G17" s="5">
        <v>10</v>
      </c>
      <c r="H17" s="3"/>
      <c r="I17" s="5">
        <f t="shared" si="0"/>
        <v>0</v>
      </c>
    </row>
    <row r="18" spans="1:9" x14ac:dyDescent="0.3">
      <c r="A18" s="3" t="s">
        <v>22</v>
      </c>
      <c r="B18" s="3" t="s">
        <v>118</v>
      </c>
      <c r="C18" s="4">
        <v>6935494725112</v>
      </c>
      <c r="D18" s="3" t="s">
        <v>106</v>
      </c>
      <c r="E18" s="3" t="s">
        <v>34</v>
      </c>
      <c r="F18" s="3">
        <v>283</v>
      </c>
      <c r="G18" s="5">
        <v>10</v>
      </c>
      <c r="H18" s="3"/>
      <c r="I18" s="5">
        <f t="shared" si="0"/>
        <v>0</v>
      </c>
    </row>
    <row r="19" spans="1:9" x14ac:dyDescent="0.3">
      <c r="A19" s="3" t="s">
        <v>24</v>
      </c>
      <c r="B19" s="3" t="s">
        <v>119</v>
      </c>
      <c r="C19" s="4">
        <v>6935494725105</v>
      </c>
      <c r="D19" s="3" t="s">
        <v>106</v>
      </c>
      <c r="E19" s="3" t="s">
        <v>35</v>
      </c>
      <c r="F19" s="3">
        <v>354</v>
      </c>
      <c r="G19" s="5">
        <v>10</v>
      </c>
      <c r="H19" s="3"/>
      <c r="I19" s="5">
        <f t="shared" si="0"/>
        <v>0</v>
      </c>
    </row>
    <row r="20" spans="1:9" x14ac:dyDescent="0.3">
      <c r="A20" s="3" t="s">
        <v>26</v>
      </c>
      <c r="B20" s="3" t="s">
        <v>120</v>
      </c>
      <c r="C20" s="4">
        <v>6935494725839</v>
      </c>
      <c r="D20" s="3" t="s">
        <v>106</v>
      </c>
      <c r="E20" s="3" t="s">
        <v>36</v>
      </c>
      <c r="F20" s="3">
        <v>1</v>
      </c>
      <c r="G20" s="5">
        <v>10</v>
      </c>
      <c r="H20" s="3"/>
      <c r="I20" s="5">
        <f t="shared" si="0"/>
        <v>0</v>
      </c>
    </row>
    <row r="21" spans="1:9" x14ac:dyDescent="0.3">
      <c r="A21" s="3" t="s">
        <v>28</v>
      </c>
      <c r="B21" s="3" t="s">
        <v>121</v>
      </c>
      <c r="C21" s="4">
        <v>6935494725860</v>
      </c>
      <c r="D21" s="3" t="s">
        <v>106</v>
      </c>
      <c r="E21" s="3" t="s">
        <v>37</v>
      </c>
      <c r="F21" s="3">
        <v>273</v>
      </c>
      <c r="G21" s="5">
        <v>10</v>
      </c>
      <c r="H21" s="3"/>
      <c r="I21" s="5">
        <f t="shared" si="0"/>
        <v>0</v>
      </c>
    </row>
    <row r="22" spans="1:9" x14ac:dyDescent="0.3">
      <c r="A22" s="3" t="s">
        <v>112</v>
      </c>
      <c r="B22" s="3" t="s">
        <v>122</v>
      </c>
      <c r="C22" s="4">
        <v>6935494725808</v>
      </c>
      <c r="D22" s="3" t="s">
        <v>106</v>
      </c>
      <c r="E22" s="3" t="s">
        <v>38</v>
      </c>
      <c r="F22" s="3">
        <v>470</v>
      </c>
      <c r="G22" s="5">
        <v>10</v>
      </c>
      <c r="H22" s="3"/>
      <c r="I22" s="5">
        <f t="shared" si="0"/>
        <v>0</v>
      </c>
    </row>
    <row r="23" spans="1:9" x14ac:dyDescent="0.3">
      <c r="A23" s="3" t="s">
        <v>114</v>
      </c>
      <c r="B23" s="3" t="s">
        <v>123</v>
      </c>
      <c r="C23" s="4">
        <v>6935494725136</v>
      </c>
      <c r="D23" s="3" t="s">
        <v>106</v>
      </c>
      <c r="E23" s="3" t="s">
        <v>39</v>
      </c>
      <c r="F23" s="3">
        <v>505</v>
      </c>
      <c r="G23" s="5">
        <v>10</v>
      </c>
      <c r="H23" s="3"/>
      <c r="I23" s="5">
        <f t="shared" si="0"/>
        <v>0</v>
      </c>
    </row>
    <row r="24" spans="1:9" x14ac:dyDescent="0.3">
      <c r="A24" s="3" t="s">
        <v>129</v>
      </c>
      <c r="B24" s="3" t="s">
        <v>124</v>
      </c>
      <c r="C24" s="4">
        <v>6935494720179</v>
      </c>
      <c r="D24" s="3" t="s">
        <v>106</v>
      </c>
      <c r="E24" s="3" t="s">
        <v>40</v>
      </c>
      <c r="F24" s="3">
        <v>1</v>
      </c>
      <c r="G24" s="5">
        <v>10</v>
      </c>
      <c r="H24" s="3"/>
      <c r="I24" s="5">
        <f t="shared" si="0"/>
        <v>0</v>
      </c>
    </row>
    <row r="25" spans="1:9" x14ac:dyDescent="0.3">
      <c r="A25" s="3" t="s">
        <v>130</v>
      </c>
      <c r="B25" s="3" t="s">
        <v>125</v>
      </c>
      <c r="C25" s="4">
        <v>6935494720186</v>
      </c>
      <c r="D25" s="3" t="s">
        <v>106</v>
      </c>
      <c r="E25" s="3" t="s">
        <v>41</v>
      </c>
      <c r="F25" s="3">
        <v>1</v>
      </c>
      <c r="G25" s="5">
        <v>10</v>
      </c>
      <c r="H25" s="3"/>
      <c r="I25" s="5">
        <f t="shared" si="0"/>
        <v>0</v>
      </c>
    </row>
    <row r="26" spans="1:9" x14ac:dyDescent="0.3">
      <c r="A26" s="3" t="s">
        <v>131</v>
      </c>
      <c r="B26" s="3" t="s">
        <v>126</v>
      </c>
      <c r="C26" s="4">
        <v>6935494724139</v>
      </c>
      <c r="D26" s="3" t="s">
        <v>106</v>
      </c>
      <c r="E26" s="3" t="s">
        <v>42</v>
      </c>
      <c r="F26" s="3">
        <v>1</v>
      </c>
      <c r="G26" s="5">
        <v>10</v>
      </c>
      <c r="H26" s="3"/>
      <c r="I26" s="5">
        <f t="shared" si="0"/>
        <v>0</v>
      </c>
    </row>
    <row r="27" spans="1:9" x14ac:dyDescent="0.3">
      <c r="A27" s="3" t="s">
        <v>132</v>
      </c>
      <c r="B27" s="3" t="s">
        <v>127</v>
      </c>
      <c r="C27" s="4">
        <v>6935494725198</v>
      </c>
      <c r="D27" s="3" t="s">
        <v>106</v>
      </c>
      <c r="E27" s="3" t="s">
        <v>43</v>
      </c>
      <c r="F27" s="3">
        <v>59</v>
      </c>
      <c r="G27" s="5">
        <v>10</v>
      </c>
      <c r="H27" s="3"/>
      <c r="I27" s="5">
        <f t="shared" si="0"/>
        <v>0</v>
      </c>
    </row>
    <row r="28" spans="1:9" x14ac:dyDescent="0.3">
      <c r="A28" s="3" t="s">
        <v>133</v>
      </c>
      <c r="B28" s="3" t="s">
        <v>128</v>
      </c>
      <c r="C28" s="4">
        <v>6935494725792</v>
      </c>
      <c r="D28" s="3" t="s">
        <v>106</v>
      </c>
      <c r="E28" s="3" t="s">
        <v>44</v>
      </c>
      <c r="F28" s="3">
        <v>456</v>
      </c>
      <c r="G28" s="5">
        <v>10</v>
      </c>
      <c r="H28" s="3"/>
      <c r="I28" s="5">
        <f t="shared" si="0"/>
        <v>0</v>
      </c>
    </row>
    <row r="29" spans="1:9" x14ac:dyDescent="0.3">
      <c r="A29" s="3" t="s">
        <v>134</v>
      </c>
      <c r="B29" s="3" t="s">
        <v>144</v>
      </c>
      <c r="C29" s="4">
        <v>6935494719746</v>
      </c>
      <c r="D29" s="3" t="s">
        <v>106</v>
      </c>
      <c r="E29" s="3" t="s">
        <v>48</v>
      </c>
      <c r="F29" s="3">
        <v>168</v>
      </c>
      <c r="G29" s="5">
        <v>8</v>
      </c>
      <c r="H29" s="3"/>
      <c r="I29" s="5">
        <f t="shared" si="0"/>
        <v>0</v>
      </c>
    </row>
    <row r="30" spans="1:9" x14ac:dyDescent="0.3">
      <c r="A30" s="3" t="s">
        <v>135</v>
      </c>
      <c r="B30" s="3" t="s">
        <v>156</v>
      </c>
      <c r="C30" s="4">
        <v>6935494721534</v>
      </c>
      <c r="D30" s="3" t="s">
        <v>106</v>
      </c>
      <c r="E30" s="3" t="s">
        <v>60</v>
      </c>
      <c r="F30" s="3">
        <v>173</v>
      </c>
      <c r="G30" s="5">
        <v>14</v>
      </c>
      <c r="H30" s="3"/>
      <c r="I30" s="5">
        <f t="shared" si="0"/>
        <v>0</v>
      </c>
    </row>
    <row r="31" spans="1:9" x14ac:dyDescent="0.3">
      <c r="A31" s="3" t="s">
        <v>136</v>
      </c>
      <c r="B31" s="3" t="s">
        <v>158</v>
      </c>
      <c r="C31" s="4">
        <v>6935494724177</v>
      </c>
      <c r="D31" s="3" t="s">
        <v>106</v>
      </c>
      <c r="E31" s="3" t="s">
        <v>61</v>
      </c>
      <c r="F31" s="3">
        <v>1</v>
      </c>
      <c r="G31" s="5">
        <v>14</v>
      </c>
      <c r="H31" s="3"/>
      <c r="I31" s="5">
        <f t="shared" si="0"/>
        <v>0</v>
      </c>
    </row>
    <row r="32" spans="1:9" x14ac:dyDescent="0.3">
      <c r="A32" s="3" t="s">
        <v>137</v>
      </c>
      <c r="B32" s="3" t="s">
        <v>166</v>
      </c>
      <c r="C32" s="4">
        <v>6935494725976</v>
      </c>
      <c r="D32" s="3" t="s">
        <v>106</v>
      </c>
      <c r="E32" s="3" t="s">
        <v>70</v>
      </c>
      <c r="F32" s="3">
        <v>30</v>
      </c>
      <c r="G32" s="5">
        <v>18</v>
      </c>
      <c r="H32" s="3"/>
      <c r="I32" s="5">
        <f t="shared" si="0"/>
        <v>0</v>
      </c>
    </row>
    <row r="33" spans="1:9" x14ac:dyDescent="0.3">
      <c r="A33" s="3">
        <v>13019</v>
      </c>
      <c r="B33" s="3" t="s">
        <v>149</v>
      </c>
      <c r="C33" s="4">
        <v>5702016912364</v>
      </c>
      <c r="D33" s="3" t="s">
        <v>146</v>
      </c>
      <c r="E33" s="3" t="s">
        <v>53</v>
      </c>
      <c r="F33" s="3">
        <v>46</v>
      </c>
      <c r="G33" s="5">
        <v>16.899999999999999</v>
      </c>
      <c r="H33" s="3"/>
      <c r="I33" s="5">
        <f t="shared" si="0"/>
        <v>0</v>
      </c>
    </row>
    <row r="34" spans="1:9" x14ac:dyDescent="0.3">
      <c r="A34" s="3">
        <v>13020</v>
      </c>
      <c r="B34" s="3" t="s">
        <v>150</v>
      </c>
      <c r="C34" s="4">
        <v>5702017421582</v>
      </c>
      <c r="D34" s="3" t="s">
        <v>146</v>
      </c>
      <c r="E34" s="3" t="s">
        <v>54</v>
      </c>
      <c r="F34" s="3">
        <v>501</v>
      </c>
      <c r="G34" s="5">
        <v>16.899999999999999</v>
      </c>
      <c r="H34" s="3"/>
      <c r="I34" s="5">
        <f t="shared" si="0"/>
        <v>0</v>
      </c>
    </row>
    <row r="35" spans="1:9" x14ac:dyDescent="0.3">
      <c r="A35" s="3">
        <v>17002</v>
      </c>
      <c r="B35" s="3" t="s">
        <v>151</v>
      </c>
      <c r="C35" s="4">
        <v>5702017425085</v>
      </c>
      <c r="D35" s="3" t="s">
        <v>146</v>
      </c>
      <c r="E35" s="3" t="s">
        <v>55</v>
      </c>
      <c r="F35" s="3">
        <v>900</v>
      </c>
      <c r="G35" s="5">
        <v>16.899999999999999</v>
      </c>
      <c r="H35" s="3"/>
      <c r="I35" s="5">
        <f t="shared" si="0"/>
        <v>0</v>
      </c>
    </row>
    <row r="36" spans="1:9" x14ac:dyDescent="0.3">
      <c r="A36" s="3" t="s">
        <v>138</v>
      </c>
      <c r="B36" s="3" t="s">
        <v>152</v>
      </c>
      <c r="C36" s="4">
        <v>5702017169927</v>
      </c>
      <c r="D36" s="3" t="s">
        <v>146</v>
      </c>
      <c r="E36" s="3" t="s">
        <v>56</v>
      </c>
      <c r="F36" s="3">
        <v>900</v>
      </c>
      <c r="G36" s="5">
        <v>16.899999999999999</v>
      </c>
      <c r="H36" s="3"/>
      <c r="I36" s="5">
        <f t="shared" si="0"/>
        <v>0</v>
      </c>
    </row>
    <row r="37" spans="1:9" x14ac:dyDescent="0.3">
      <c r="A37" s="3" t="s">
        <v>139</v>
      </c>
      <c r="B37" s="3" t="s">
        <v>86</v>
      </c>
      <c r="C37" s="4">
        <v>636997268880</v>
      </c>
      <c r="D37" s="3" t="s">
        <v>89</v>
      </c>
      <c r="E37" s="3" t="s">
        <v>210</v>
      </c>
      <c r="F37" s="3">
        <v>92</v>
      </c>
      <c r="G37" s="5">
        <v>1</v>
      </c>
      <c r="H37" s="3"/>
      <c r="I37" s="5">
        <f t="shared" ref="I37:I68" si="1">H37*G37</f>
        <v>0</v>
      </c>
    </row>
    <row r="38" spans="1:9" x14ac:dyDescent="0.3">
      <c r="A38" s="3">
        <v>71200</v>
      </c>
      <c r="B38" s="3" t="s">
        <v>90</v>
      </c>
      <c r="C38" s="4">
        <v>636997267678</v>
      </c>
      <c r="D38" s="3" t="s">
        <v>89</v>
      </c>
      <c r="E38" s="3" t="s">
        <v>211</v>
      </c>
      <c r="F38" s="3">
        <v>87</v>
      </c>
      <c r="G38" s="5">
        <v>2</v>
      </c>
      <c r="H38" s="3"/>
      <c r="I38" s="5">
        <f t="shared" si="1"/>
        <v>0</v>
      </c>
    </row>
    <row r="39" spans="1:9" x14ac:dyDescent="0.3">
      <c r="A39" s="3">
        <v>71196</v>
      </c>
      <c r="B39" s="3" t="s">
        <v>91</v>
      </c>
      <c r="C39" s="4">
        <v>636997268019</v>
      </c>
      <c r="D39" s="3" t="s">
        <v>89</v>
      </c>
      <c r="E39" s="3" t="s">
        <v>212</v>
      </c>
      <c r="F39" s="3">
        <v>61</v>
      </c>
      <c r="G39" s="5">
        <v>2</v>
      </c>
      <c r="H39" s="3"/>
      <c r="I39" s="5">
        <f t="shared" si="1"/>
        <v>0</v>
      </c>
    </row>
    <row r="40" spans="1:9" x14ac:dyDescent="0.3">
      <c r="A40" s="3">
        <v>70854</v>
      </c>
      <c r="B40" s="3" t="s">
        <v>92</v>
      </c>
      <c r="C40" s="4">
        <v>636997267951</v>
      </c>
      <c r="D40" s="3" t="s">
        <v>89</v>
      </c>
      <c r="E40" s="3" t="s">
        <v>5</v>
      </c>
      <c r="F40" s="3">
        <v>15</v>
      </c>
      <c r="G40" s="5">
        <v>2</v>
      </c>
      <c r="H40" s="3"/>
      <c r="I40" s="5">
        <f t="shared" si="1"/>
        <v>0</v>
      </c>
    </row>
    <row r="41" spans="1:9" x14ac:dyDescent="0.3">
      <c r="A41" s="3">
        <v>11012</v>
      </c>
      <c r="B41" s="3" t="s">
        <v>97</v>
      </c>
      <c r="C41" s="4">
        <v>636997264905</v>
      </c>
      <c r="D41" s="3" t="s">
        <v>89</v>
      </c>
      <c r="E41" s="3" t="s">
        <v>10</v>
      </c>
      <c r="F41" s="3">
        <v>33</v>
      </c>
      <c r="G41" s="5">
        <v>3</v>
      </c>
      <c r="H41" s="3"/>
      <c r="I41" s="5">
        <f t="shared" si="1"/>
        <v>0</v>
      </c>
    </row>
    <row r="42" spans="1:9" x14ac:dyDescent="0.3">
      <c r="A42" s="3" t="s">
        <v>50</v>
      </c>
      <c r="B42" s="3" t="s">
        <v>98</v>
      </c>
      <c r="C42" s="4">
        <v>636997268385</v>
      </c>
      <c r="D42" s="3" t="s">
        <v>89</v>
      </c>
      <c r="E42" s="3" t="s">
        <v>12</v>
      </c>
      <c r="F42" s="3">
        <v>26</v>
      </c>
      <c r="G42" s="5">
        <v>3</v>
      </c>
      <c r="H42" s="3"/>
      <c r="I42" s="5">
        <f t="shared" si="1"/>
        <v>0</v>
      </c>
    </row>
    <row r="43" spans="1:9" x14ac:dyDescent="0.3">
      <c r="A43" s="3" t="s">
        <v>52</v>
      </c>
      <c r="B43" s="3" t="s">
        <v>102</v>
      </c>
      <c r="C43" s="4">
        <v>636997268590</v>
      </c>
      <c r="D43" s="3" t="s">
        <v>89</v>
      </c>
      <c r="E43" s="3" t="s">
        <v>18</v>
      </c>
      <c r="F43" s="3">
        <v>22</v>
      </c>
      <c r="G43" s="5">
        <v>6</v>
      </c>
      <c r="H43" s="3"/>
      <c r="I43" s="5">
        <f t="shared" si="1"/>
        <v>0</v>
      </c>
    </row>
    <row r="44" spans="1:9" x14ac:dyDescent="0.3">
      <c r="A44" s="3">
        <v>30389</v>
      </c>
      <c r="B44" s="3" t="s">
        <v>105</v>
      </c>
      <c r="C44" s="4">
        <v>636997268606</v>
      </c>
      <c r="D44" s="3" t="s">
        <v>89</v>
      </c>
      <c r="E44" s="3" t="s">
        <v>21</v>
      </c>
      <c r="F44" s="3">
        <v>25</v>
      </c>
      <c r="G44" s="5">
        <v>8</v>
      </c>
      <c r="H44" s="3"/>
      <c r="I44" s="5">
        <f t="shared" si="1"/>
        <v>0</v>
      </c>
    </row>
    <row r="45" spans="1:9" x14ac:dyDescent="0.3">
      <c r="A45" s="3">
        <v>30636</v>
      </c>
      <c r="B45" s="3" t="s">
        <v>165</v>
      </c>
      <c r="C45" s="4">
        <v>636997268125</v>
      </c>
      <c r="D45" s="3" t="s">
        <v>89</v>
      </c>
      <c r="E45" s="3" t="s">
        <v>68</v>
      </c>
      <c r="F45" s="3">
        <v>4</v>
      </c>
      <c r="G45" s="5">
        <v>19</v>
      </c>
      <c r="H45" s="3"/>
      <c r="I45" s="5">
        <f t="shared" si="1"/>
        <v>0</v>
      </c>
    </row>
    <row r="46" spans="1:9" x14ac:dyDescent="0.3">
      <c r="A46" s="3">
        <v>30635</v>
      </c>
      <c r="B46" s="3" t="s">
        <v>162</v>
      </c>
      <c r="C46" s="4">
        <v>5425038799903</v>
      </c>
      <c r="D46" s="3" t="s">
        <v>163</v>
      </c>
      <c r="E46" s="3" t="s">
        <v>64</v>
      </c>
      <c r="F46" s="3">
        <v>19</v>
      </c>
      <c r="G46" s="5">
        <v>18</v>
      </c>
      <c r="H46" s="3"/>
      <c r="I46" s="5">
        <f t="shared" si="1"/>
        <v>0</v>
      </c>
    </row>
    <row r="47" spans="1:9" x14ac:dyDescent="0.3">
      <c r="A47" s="3">
        <v>30503</v>
      </c>
      <c r="B47" s="3" t="s">
        <v>164</v>
      </c>
      <c r="C47" s="4">
        <v>4897095301367</v>
      </c>
      <c r="D47" s="3" t="s">
        <v>163</v>
      </c>
      <c r="E47" s="3" t="s">
        <v>66</v>
      </c>
      <c r="F47" s="3">
        <v>13</v>
      </c>
      <c r="G47" s="5">
        <v>18</v>
      </c>
      <c r="H47" s="3"/>
      <c r="I47" s="5">
        <f t="shared" si="1"/>
        <v>0</v>
      </c>
    </row>
    <row r="48" spans="1:9" x14ac:dyDescent="0.3">
      <c r="A48" s="3">
        <v>70647</v>
      </c>
      <c r="B48" s="3" t="s">
        <v>140</v>
      </c>
      <c r="C48" s="4">
        <v>4008789712004</v>
      </c>
      <c r="D48" s="3" t="s">
        <v>141</v>
      </c>
      <c r="E48" s="3" t="s">
        <v>45</v>
      </c>
      <c r="F48" s="3">
        <v>5</v>
      </c>
      <c r="G48" s="5">
        <v>11.04</v>
      </c>
      <c r="H48" s="3"/>
      <c r="I48" s="5">
        <f t="shared" si="1"/>
        <v>0</v>
      </c>
    </row>
    <row r="49" spans="1:9" x14ac:dyDescent="0.3">
      <c r="A49" s="3">
        <v>70879</v>
      </c>
      <c r="B49" s="3" t="s">
        <v>142</v>
      </c>
      <c r="C49" s="4">
        <v>4008789711960</v>
      </c>
      <c r="D49" s="3" t="s">
        <v>141</v>
      </c>
      <c r="E49" s="3" t="s">
        <v>46</v>
      </c>
      <c r="F49" s="3">
        <v>3</v>
      </c>
      <c r="G49" s="5">
        <v>11.04</v>
      </c>
      <c r="H49" s="3"/>
      <c r="I49" s="5">
        <f t="shared" si="1"/>
        <v>0</v>
      </c>
    </row>
    <row r="50" spans="1:9" x14ac:dyDescent="0.3">
      <c r="A50" s="3">
        <v>70377</v>
      </c>
      <c r="B50" s="3" t="s">
        <v>143</v>
      </c>
      <c r="C50" s="4">
        <v>4008789708540</v>
      </c>
      <c r="D50" s="3" t="s">
        <v>141</v>
      </c>
      <c r="E50" s="3" t="s">
        <v>47</v>
      </c>
      <c r="F50" s="3">
        <v>2</v>
      </c>
      <c r="G50" s="5">
        <v>11.04</v>
      </c>
      <c r="H50" s="3"/>
      <c r="I50" s="5">
        <f t="shared" si="1"/>
        <v>0</v>
      </c>
    </row>
    <row r="51" spans="1:9" x14ac:dyDescent="0.3">
      <c r="A51" s="3" t="s">
        <v>157</v>
      </c>
      <c r="B51" s="3" t="s">
        <v>153</v>
      </c>
      <c r="C51" s="4">
        <v>4008789706478</v>
      </c>
      <c r="D51" s="3" t="s">
        <v>141</v>
      </c>
      <c r="E51" s="3" t="s">
        <v>57</v>
      </c>
      <c r="F51" s="3">
        <v>3</v>
      </c>
      <c r="G51" s="5">
        <v>12.65</v>
      </c>
      <c r="H51" s="3"/>
      <c r="I51" s="5">
        <f t="shared" si="1"/>
        <v>0</v>
      </c>
    </row>
    <row r="52" spans="1:9" x14ac:dyDescent="0.3">
      <c r="A52" s="3">
        <v>17006</v>
      </c>
      <c r="B52" s="3" t="s">
        <v>154</v>
      </c>
      <c r="C52" s="4">
        <v>4008789708793</v>
      </c>
      <c r="D52" s="3" t="s">
        <v>141</v>
      </c>
      <c r="E52" s="3" t="s">
        <v>58</v>
      </c>
      <c r="F52" s="3">
        <v>24</v>
      </c>
      <c r="G52" s="5">
        <v>15.81</v>
      </c>
      <c r="H52" s="3"/>
      <c r="I52" s="5">
        <f t="shared" si="1"/>
        <v>0</v>
      </c>
    </row>
    <row r="53" spans="1:9" x14ac:dyDescent="0.3">
      <c r="A53" s="3">
        <v>400401</v>
      </c>
      <c r="B53" s="3" t="s">
        <v>155</v>
      </c>
      <c r="C53" s="4">
        <v>4008789703774</v>
      </c>
      <c r="D53" s="3" t="s">
        <v>141</v>
      </c>
      <c r="E53" s="3" t="s">
        <v>59</v>
      </c>
      <c r="F53" s="3">
        <v>19</v>
      </c>
      <c r="G53" s="5">
        <v>15.81</v>
      </c>
      <c r="H53" s="3"/>
      <c r="I53" s="5">
        <f t="shared" si="1"/>
        <v>0</v>
      </c>
    </row>
    <row r="54" spans="1:9" x14ac:dyDescent="0.3">
      <c r="A54" s="3">
        <v>70693</v>
      </c>
      <c r="B54" s="3" t="s">
        <v>161</v>
      </c>
      <c r="C54" s="4">
        <v>4008789706935</v>
      </c>
      <c r="D54" s="3" t="s">
        <v>141</v>
      </c>
      <c r="E54" s="3" t="s">
        <v>63</v>
      </c>
      <c r="F54" s="3">
        <v>16</v>
      </c>
      <c r="G54" s="5">
        <v>17.350000000000001</v>
      </c>
      <c r="H54" s="3"/>
      <c r="I54" s="5">
        <f t="shared" si="1"/>
        <v>0</v>
      </c>
    </row>
    <row r="55" spans="1:9" x14ac:dyDescent="0.3">
      <c r="A55" s="3" t="s">
        <v>65</v>
      </c>
      <c r="B55" s="3" t="s">
        <v>170</v>
      </c>
      <c r="C55" s="4">
        <v>4008789710963</v>
      </c>
      <c r="D55" s="3" t="s">
        <v>141</v>
      </c>
      <c r="E55" s="3" t="s">
        <v>75</v>
      </c>
      <c r="F55" s="3">
        <v>47</v>
      </c>
      <c r="G55" s="5">
        <v>25.3</v>
      </c>
      <c r="H55" s="3"/>
      <c r="I55" s="5">
        <f t="shared" si="1"/>
        <v>0</v>
      </c>
    </row>
    <row r="56" spans="1:9" x14ac:dyDescent="0.3">
      <c r="A56" s="3" t="s">
        <v>67</v>
      </c>
      <c r="B56" s="3" t="s">
        <v>171</v>
      </c>
      <c r="C56" s="3" t="str">
        <f>"4008789710970"</f>
        <v>4008789710970</v>
      </c>
      <c r="D56" s="3" t="s">
        <v>147</v>
      </c>
      <c r="E56" s="3" t="s">
        <v>193</v>
      </c>
      <c r="F56" s="3">
        <v>23</v>
      </c>
      <c r="G56" s="3">
        <v>22.14</v>
      </c>
      <c r="H56" s="3"/>
      <c r="I56" s="5">
        <f t="shared" si="1"/>
        <v>0</v>
      </c>
    </row>
    <row r="57" spans="1:9" x14ac:dyDescent="0.3">
      <c r="A57" s="3" t="s">
        <v>69</v>
      </c>
      <c r="B57" s="3" t="s">
        <v>172</v>
      </c>
      <c r="C57" s="3" t="str">
        <f>"4008789711137"</f>
        <v>4008789711137</v>
      </c>
      <c r="D57" s="3" t="s">
        <v>147</v>
      </c>
      <c r="E57" s="3" t="s">
        <v>194</v>
      </c>
      <c r="F57" s="3">
        <v>14</v>
      </c>
      <c r="G57" s="3">
        <v>22.14</v>
      </c>
      <c r="H57" s="3"/>
      <c r="I57" s="5">
        <f t="shared" si="1"/>
        <v>0</v>
      </c>
    </row>
    <row r="58" spans="1:9" x14ac:dyDescent="0.3">
      <c r="A58" s="3" t="s">
        <v>167</v>
      </c>
      <c r="B58" s="3" t="s">
        <v>173</v>
      </c>
      <c r="C58" s="3" t="str">
        <f>"4008789711144"</f>
        <v>4008789711144</v>
      </c>
      <c r="D58" s="3" t="s">
        <v>147</v>
      </c>
      <c r="E58" s="3" t="s">
        <v>195</v>
      </c>
      <c r="F58" s="3">
        <v>13</v>
      </c>
      <c r="G58" s="3">
        <v>22.14</v>
      </c>
      <c r="H58" s="3"/>
      <c r="I58" s="5">
        <f t="shared" si="1"/>
        <v>0</v>
      </c>
    </row>
    <row r="59" spans="1:9" x14ac:dyDescent="0.3">
      <c r="A59" s="3" t="s">
        <v>72</v>
      </c>
      <c r="B59" s="3" t="s">
        <v>174</v>
      </c>
      <c r="C59" s="3" t="str">
        <f>"4008789711151"</f>
        <v>4008789711151</v>
      </c>
      <c r="D59" s="3" t="s">
        <v>147</v>
      </c>
      <c r="E59" s="3" t="s">
        <v>196</v>
      </c>
      <c r="F59" s="3">
        <v>10</v>
      </c>
      <c r="G59" s="3">
        <v>22.14</v>
      </c>
      <c r="H59" s="3"/>
      <c r="I59" s="5">
        <f t="shared" si="1"/>
        <v>0</v>
      </c>
    </row>
    <row r="60" spans="1:9" x14ac:dyDescent="0.3">
      <c r="A60" s="3" t="s">
        <v>74</v>
      </c>
      <c r="B60" s="3" t="s">
        <v>175</v>
      </c>
      <c r="C60" s="3" t="str">
        <f>"4008789710994"</f>
        <v>4008789710994</v>
      </c>
      <c r="D60" s="3" t="s">
        <v>147</v>
      </c>
      <c r="E60" s="3" t="s">
        <v>197</v>
      </c>
      <c r="F60" s="3">
        <v>8</v>
      </c>
      <c r="G60" s="3">
        <v>22.14</v>
      </c>
      <c r="H60" s="3"/>
      <c r="I60" s="5">
        <f t="shared" si="1"/>
        <v>0</v>
      </c>
    </row>
    <row r="61" spans="1:9" x14ac:dyDescent="0.3">
      <c r="A61" s="4">
        <v>71096</v>
      </c>
      <c r="B61" s="3" t="s">
        <v>176</v>
      </c>
      <c r="C61" s="3" t="str">
        <f>"4008789711052"</f>
        <v>4008789711052</v>
      </c>
      <c r="D61" s="3" t="s">
        <v>147</v>
      </c>
      <c r="E61" s="3" t="s">
        <v>198</v>
      </c>
      <c r="F61" s="3">
        <v>8</v>
      </c>
      <c r="G61" s="3">
        <v>22.14</v>
      </c>
      <c r="H61" s="3"/>
      <c r="I61" s="5">
        <f t="shared" si="1"/>
        <v>0</v>
      </c>
    </row>
    <row r="62" spans="1:9" x14ac:dyDescent="0.3">
      <c r="A62" s="4" t="str">
        <f>"71097"</f>
        <v>71097</v>
      </c>
      <c r="B62" s="3" t="s">
        <v>177</v>
      </c>
      <c r="C62" s="3" t="str">
        <f>"4008789711168"</f>
        <v>4008789711168</v>
      </c>
      <c r="D62" s="3" t="s">
        <v>147</v>
      </c>
      <c r="E62" s="3" t="s">
        <v>199</v>
      </c>
      <c r="F62" s="3">
        <v>5</v>
      </c>
      <c r="G62" s="3">
        <v>22.14</v>
      </c>
      <c r="H62" s="3"/>
      <c r="I62" s="5">
        <f t="shared" si="1"/>
        <v>0</v>
      </c>
    </row>
    <row r="63" spans="1:9" x14ac:dyDescent="0.3">
      <c r="A63" s="4" t="str">
        <f>"71113"</f>
        <v>71113</v>
      </c>
      <c r="B63" s="3" t="s">
        <v>178</v>
      </c>
      <c r="C63" s="3" t="str">
        <f>"4008789711106"</f>
        <v>4008789711106</v>
      </c>
      <c r="D63" s="3" t="s">
        <v>147</v>
      </c>
      <c r="E63" s="3" t="s">
        <v>200</v>
      </c>
      <c r="F63" s="3">
        <v>5</v>
      </c>
      <c r="G63" s="3">
        <v>22.14</v>
      </c>
      <c r="H63" s="3"/>
      <c r="I63" s="5">
        <f t="shared" si="1"/>
        <v>0</v>
      </c>
    </row>
    <row r="64" spans="1:9" x14ac:dyDescent="0.3">
      <c r="A64" s="4" t="str">
        <f>"71114"</f>
        <v>71114</v>
      </c>
      <c r="B64" s="3" t="s">
        <v>179</v>
      </c>
      <c r="C64" s="3" t="str">
        <f>"4008789711083"</f>
        <v>4008789711083</v>
      </c>
      <c r="D64" s="3" t="s">
        <v>147</v>
      </c>
      <c r="E64" s="3" t="s">
        <v>201</v>
      </c>
      <c r="F64" s="3">
        <v>5</v>
      </c>
      <c r="G64" s="3">
        <v>22.14</v>
      </c>
      <c r="H64" s="3"/>
      <c r="I64" s="5">
        <f t="shared" si="1"/>
        <v>0</v>
      </c>
    </row>
    <row r="65" spans="1:9" x14ac:dyDescent="0.3">
      <c r="A65" s="4" t="str">
        <f>"71115"</f>
        <v>71115</v>
      </c>
      <c r="B65" s="3" t="s">
        <v>180</v>
      </c>
      <c r="C65" s="3" t="str">
        <f>"4008789711199"</f>
        <v>4008789711199</v>
      </c>
      <c r="D65" s="3" t="s">
        <v>147</v>
      </c>
      <c r="E65" s="3" t="s">
        <v>202</v>
      </c>
      <c r="F65" s="3">
        <v>7</v>
      </c>
      <c r="G65" s="3">
        <v>22.14</v>
      </c>
      <c r="H65" s="3"/>
      <c r="I65" s="5">
        <f t="shared" si="1"/>
        <v>0</v>
      </c>
    </row>
    <row r="66" spans="1:9" x14ac:dyDescent="0.3">
      <c r="A66" s="4" t="str">
        <f>"71099"</f>
        <v>71099</v>
      </c>
      <c r="B66" s="3" t="s">
        <v>181</v>
      </c>
      <c r="C66" s="3" t="str">
        <f>"4008789711076"</f>
        <v>4008789711076</v>
      </c>
      <c r="D66" s="3" t="s">
        <v>147</v>
      </c>
      <c r="E66" s="3" t="s">
        <v>203</v>
      </c>
      <c r="F66" s="3">
        <v>7</v>
      </c>
      <c r="G66" s="3">
        <v>22.14</v>
      </c>
      <c r="H66" s="3"/>
      <c r="I66" s="5">
        <f t="shared" si="1"/>
        <v>0</v>
      </c>
    </row>
    <row r="67" spans="1:9" x14ac:dyDescent="0.3">
      <c r="A67" s="4" t="str">
        <f>"71105"</f>
        <v>71105</v>
      </c>
      <c r="B67" s="3" t="s">
        <v>182</v>
      </c>
      <c r="C67" s="3" t="str">
        <f>"4008789711120"</f>
        <v>4008789711120</v>
      </c>
      <c r="D67" s="3" t="s">
        <v>147</v>
      </c>
      <c r="E67" s="3" t="s">
        <v>204</v>
      </c>
      <c r="F67" s="3">
        <v>6</v>
      </c>
      <c r="G67" s="3">
        <v>22.14</v>
      </c>
      <c r="H67" s="3"/>
      <c r="I67" s="5">
        <f t="shared" si="1"/>
        <v>0</v>
      </c>
    </row>
    <row r="68" spans="1:9" x14ac:dyDescent="0.3">
      <c r="A68" s="4" t="str">
        <f>"71116"</f>
        <v>71116</v>
      </c>
      <c r="B68" s="3" t="s">
        <v>183</v>
      </c>
      <c r="C68" s="3" t="str">
        <f>"4008789711182"</f>
        <v>4008789711182</v>
      </c>
      <c r="D68" s="3" t="s">
        <v>147</v>
      </c>
      <c r="E68" s="3" t="s">
        <v>205</v>
      </c>
      <c r="F68" s="3">
        <v>6</v>
      </c>
      <c r="G68" s="3">
        <v>22.14</v>
      </c>
      <c r="H68" s="3"/>
      <c r="I68" s="5">
        <f t="shared" si="1"/>
        <v>0</v>
      </c>
    </row>
    <row r="69" spans="1:9" x14ac:dyDescent="0.3">
      <c r="A69" s="4" t="str">
        <f>"71110"</f>
        <v>71110</v>
      </c>
      <c r="B69" s="3" t="s">
        <v>184</v>
      </c>
      <c r="C69" s="3" t="str">
        <f>"4008789711113"</f>
        <v>4008789711113</v>
      </c>
      <c r="D69" s="3" t="s">
        <v>147</v>
      </c>
      <c r="E69" s="3" t="s">
        <v>206</v>
      </c>
      <c r="F69" s="3">
        <v>6</v>
      </c>
      <c r="G69" s="3">
        <v>22.14</v>
      </c>
      <c r="H69" s="3"/>
      <c r="I69" s="5">
        <f t="shared" ref="I69:I81" si="2">H69*G69</f>
        <v>0</v>
      </c>
    </row>
    <row r="70" spans="1:9" x14ac:dyDescent="0.3">
      <c r="A70" s="4" t="str">
        <f>"71108"</f>
        <v>71108</v>
      </c>
      <c r="B70" s="3" t="s">
        <v>185</v>
      </c>
      <c r="C70" s="3" t="str">
        <f>"4008789711090"</f>
        <v>4008789711090</v>
      </c>
      <c r="D70" s="3" t="s">
        <v>147</v>
      </c>
      <c r="E70" s="3" t="s">
        <v>207</v>
      </c>
      <c r="F70" s="3">
        <v>3</v>
      </c>
      <c r="G70" s="3">
        <v>22.14</v>
      </c>
      <c r="H70" s="3"/>
      <c r="I70" s="5">
        <f t="shared" si="2"/>
        <v>0</v>
      </c>
    </row>
    <row r="71" spans="1:9" x14ac:dyDescent="0.3">
      <c r="A71" s="4" t="str">
        <f>"71119"</f>
        <v>71119</v>
      </c>
      <c r="B71" s="3" t="s">
        <v>186</v>
      </c>
      <c r="C71" s="3" t="str">
        <f>"4008789711007"</f>
        <v>4008789711007</v>
      </c>
      <c r="D71" s="3" t="s">
        <v>147</v>
      </c>
      <c r="E71" s="3" t="s">
        <v>208</v>
      </c>
      <c r="F71" s="3">
        <v>3</v>
      </c>
      <c r="G71" s="3">
        <v>22.14</v>
      </c>
      <c r="H71" s="3"/>
      <c r="I71" s="5">
        <f t="shared" si="2"/>
        <v>0</v>
      </c>
    </row>
    <row r="72" spans="1:9" x14ac:dyDescent="0.3">
      <c r="A72" s="4" t="str">
        <f>"71107"</f>
        <v>71107</v>
      </c>
      <c r="B72" s="3" t="s">
        <v>17</v>
      </c>
      <c r="C72" s="4">
        <v>5906746013371</v>
      </c>
      <c r="D72" s="3" t="s">
        <v>101</v>
      </c>
      <c r="E72" s="3" t="s">
        <v>16</v>
      </c>
      <c r="F72" s="3">
        <v>244</v>
      </c>
      <c r="G72" s="5">
        <v>5</v>
      </c>
      <c r="H72" s="3"/>
      <c r="I72" s="5">
        <f t="shared" si="2"/>
        <v>0</v>
      </c>
    </row>
    <row r="73" spans="1:9" x14ac:dyDescent="0.3">
      <c r="A73" s="4" t="str">
        <f>"71112"</f>
        <v>71112</v>
      </c>
      <c r="B73" s="3" t="s">
        <v>159</v>
      </c>
      <c r="C73" s="4">
        <v>879674024939</v>
      </c>
      <c r="D73" s="3" t="s">
        <v>160</v>
      </c>
      <c r="E73" s="3" t="s">
        <v>62</v>
      </c>
      <c r="F73" s="3">
        <v>9</v>
      </c>
      <c r="G73" s="5">
        <v>15</v>
      </c>
      <c r="H73" s="3"/>
      <c r="I73" s="5">
        <f t="shared" si="2"/>
        <v>0</v>
      </c>
    </row>
    <row r="74" spans="1:9" x14ac:dyDescent="0.3">
      <c r="A74" s="4" t="str">
        <f>"71118"</f>
        <v>71118</v>
      </c>
      <c r="B74" s="3" t="s">
        <v>168</v>
      </c>
      <c r="C74" s="4">
        <v>195861843153</v>
      </c>
      <c r="D74" s="3" t="s">
        <v>160</v>
      </c>
      <c r="E74" s="3" t="s">
        <v>71</v>
      </c>
      <c r="F74" s="3">
        <v>1</v>
      </c>
      <c r="G74" s="5">
        <v>20</v>
      </c>
      <c r="H74" s="3"/>
      <c r="I74" s="5">
        <f t="shared" si="2"/>
        <v>0</v>
      </c>
    </row>
    <row r="75" spans="1:9" x14ac:dyDescent="0.3">
      <c r="A75" s="4" t="str">
        <f>"71111"</f>
        <v>71111</v>
      </c>
      <c r="B75" s="3" t="s">
        <v>169</v>
      </c>
      <c r="C75" s="4">
        <v>7290135001888</v>
      </c>
      <c r="D75" s="3" t="s">
        <v>160</v>
      </c>
      <c r="E75" s="3" t="s">
        <v>73</v>
      </c>
      <c r="F75" s="3">
        <v>114</v>
      </c>
      <c r="G75" s="5">
        <v>21</v>
      </c>
      <c r="H75" s="3"/>
      <c r="I75" s="5">
        <f t="shared" si="2"/>
        <v>0</v>
      </c>
    </row>
    <row r="76" spans="1:9" x14ac:dyDescent="0.3">
      <c r="A76" s="4" t="str">
        <f>"71109"</f>
        <v>71109</v>
      </c>
      <c r="B76" s="3" t="s">
        <v>187</v>
      </c>
      <c r="C76" s="4">
        <v>9339296063149</v>
      </c>
      <c r="D76" s="3" t="s">
        <v>188</v>
      </c>
      <c r="E76" s="3" t="s">
        <v>76</v>
      </c>
      <c r="F76" s="3">
        <v>149</v>
      </c>
      <c r="G76" s="5">
        <v>26</v>
      </c>
      <c r="H76" s="3"/>
      <c r="I76" s="5">
        <f t="shared" si="2"/>
        <v>0</v>
      </c>
    </row>
    <row r="77" spans="1:9" x14ac:dyDescent="0.3">
      <c r="A77" s="4" t="str">
        <f>"71100"</f>
        <v>71100</v>
      </c>
      <c r="B77" s="3" t="s">
        <v>189</v>
      </c>
      <c r="C77" s="4">
        <v>9339296063187</v>
      </c>
      <c r="D77" s="3" t="s">
        <v>188</v>
      </c>
      <c r="E77" s="3" t="s">
        <v>78</v>
      </c>
      <c r="F77" s="3">
        <v>112</v>
      </c>
      <c r="G77" s="5">
        <v>26</v>
      </c>
      <c r="H77" s="3"/>
      <c r="I77" s="5">
        <f t="shared" si="2"/>
        <v>0</v>
      </c>
    </row>
    <row r="78" spans="1:9" x14ac:dyDescent="0.3">
      <c r="A78" s="3" t="s">
        <v>77</v>
      </c>
      <c r="B78" s="3" t="s">
        <v>190</v>
      </c>
      <c r="C78" s="4">
        <v>9339296063224</v>
      </c>
      <c r="D78" s="3" t="s">
        <v>188</v>
      </c>
      <c r="E78" s="3" t="s">
        <v>80</v>
      </c>
      <c r="F78" s="3">
        <v>107</v>
      </c>
      <c r="G78" s="5">
        <v>26</v>
      </c>
      <c r="H78" s="3"/>
      <c r="I78" s="5">
        <f t="shared" si="2"/>
        <v>0</v>
      </c>
    </row>
    <row r="79" spans="1:9" x14ac:dyDescent="0.3">
      <c r="A79" s="3" t="s">
        <v>79</v>
      </c>
      <c r="B79" s="3" t="s">
        <v>93</v>
      </c>
      <c r="C79" s="4">
        <v>4792247003499</v>
      </c>
      <c r="D79" s="3" t="s">
        <v>94</v>
      </c>
      <c r="E79" s="3" t="s">
        <v>7</v>
      </c>
      <c r="F79" s="3">
        <v>45</v>
      </c>
      <c r="G79" s="5">
        <v>3</v>
      </c>
      <c r="H79" s="3"/>
      <c r="I79" s="5">
        <f t="shared" si="2"/>
        <v>0</v>
      </c>
    </row>
    <row r="80" spans="1:9" x14ac:dyDescent="0.3">
      <c r="A80" s="3" t="s">
        <v>81</v>
      </c>
      <c r="B80" s="3" t="s">
        <v>95</v>
      </c>
      <c r="C80" s="4">
        <v>4792247003475</v>
      </c>
      <c r="D80" s="3" t="s">
        <v>94</v>
      </c>
      <c r="E80" s="3" t="s">
        <v>8</v>
      </c>
      <c r="F80" s="3">
        <v>14</v>
      </c>
      <c r="G80" s="5">
        <v>3</v>
      </c>
      <c r="H80" s="3"/>
      <c r="I80" s="5">
        <f t="shared" si="2"/>
        <v>0</v>
      </c>
    </row>
    <row r="81" spans="1:9" x14ac:dyDescent="0.3">
      <c r="A81" s="3">
        <v>3248</v>
      </c>
      <c r="B81" s="3" t="s">
        <v>96</v>
      </c>
      <c r="C81" s="4">
        <v>4792247003468</v>
      </c>
      <c r="D81" s="3" t="s">
        <v>94</v>
      </c>
      <c r="E81" s="3" t="s">
        <v>9</v>
      </c>
      <c r="F81" s="3">
        <v>1</v>
      </c>
      <c r="G81" s="5">
        <v>3</v>
      </c>
      <c r="H81" s="3"/>
      <c r="I81" s="5">
        <f t="shared" si="2"/>
        <v>0</v>
      </c>
    </row>
    <row r="82" spans="1:9" x14ac:dyDescent="0.3">
      <c r="C82"/>
      <c r="F82" s="25"/>
    </row>
  </sheetData>
  <autoFilter ref="B4:I81" xr:uid="{0AB76CBA-6CA5-470C-A042-469DC0E5A595}">
    <sortState xmlns:xlrd2="http://schemas.microsoft.com/office/spreadsheetml/2017/richdata2" ref="B5:I81">
      <sortCondition ref="D4:D81"/>
    </sortState>
  </autoFilter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Gwardzik</dc:creator>
  <cp:lastModifiedBy>Julia Brysiak</cp:lastModifiedBy>
  <cp:lastPrinted>2025-04-04T07:31:04Z</cp:lastPrinted>
  <dcterms:created xsi:type="dcterms:W3CDTF">2025-04-01T12:36:06Z</dcterms:created>
  <dcterms:modified xsi:type="dcterms:W3CDTF">2025-04-08T09:22:56Z</dcterms:modified>
</cp:coreProperties>
</file>